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filterPrivacy="1"/>
  <xr:revisionPtr revIDLastSave="118" documentId="13_ncr:1_{D6550F2E-81EF-471E-8898-B69F21BB85E4}" xr6:coauthVersionLast="47" xr6:coauthVersionMax="47" xr10:uidLastSave="{A7A208FE-8A37-46F3-80BC-3ABB8B2EB241}"/>
  <bookViews>
    <workbookView xWindow="-110" yWindow="-110" windowWidth="38620" windowHeight="21100" tabRatio="520" xr2:uid="{00000000-000D-0000-FFFF-FFFF00000000}"/>
  </bookViews>
  <sheets>
    <sheet name="Metrics" sheetId="15" r:id="rId1"/>
  </sheets>
  <externalReferences>
    <externalReference r:id="rId2"/>
  </externalReferences>
  <definedNames>
    <definedName name="alpha2">'[1]Smoothing &amp; Trend'!$D$3</definedName>
    <definedName name="alpha3">'[1]Holt-Winters'!$E$3</definedName>
    <definedName name="beta2">'[1]Smoothing &amp; Trend'!$E$3</definedName>
    <definedName name="beta3">'[1]Holt-Winters'!$F$3</definedName>
    <definedName name="gamma3">'[1]Holt-Winters'!$G$3</definedName>
    <definedName name="omega">'[1]Smoothing &amp; Damped Trend'!$F$3</definedName>
  </definedName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6" i="15" l="1"/>
  <c r="O25" i="15"/>
  <c r="O5" i="15"/>
  <c r="O3" i="15"/>
  <c r="Q3" i="15"/>
  <c r="P3" i="15"/>
  <c r="M19" i="15"/>
  <c r="N19" i="15"/>
  <c r="H17" i="15"/>
  <c r="Q17" i="15" s="1"/>
  <c r="G17" i="15"/>
  <c r="P17" i="15" s="1"/>
  <c r="H23" i="15"/>
  <c r="Q23" i="15" s="1"/>
  <c r="H22" i="15"/>
  <c r="Q22" i="15" s="1"/>
  <c r="G21" i="15"/>
  <c r="P21" i="15" s="1"/>
  <c r="F20" i="15"/>
  <c r="O20" i="15" s="1"/>
  <c r="G23" i="15"/>
  <c r="P23" i="15" s="1"/>
  <c r="F23" i="15"/>
  <c r="O23" i="15" s="1"/>
  <c r="G22" i="15"/>
  <c r="J22" i="15" s="1"/>
  <c r="M22" i="15" s="1"/>
  <c r="F22" i="15"/>
  <c r="I22" i="15" s="1"/>
  <c r="L22" i="15" s="1"/>
  <c r="H21" i="15"/>
  <c r="Q21" i="15" s="1"/>
  <c r="F21" i="15"/>
  <c r="O21" i="15" s="1"/>
  <c r="H20" i="15"/>
  <c r="Q20" i="15" s="1"/>
  <c r="G20" i="15"/>
  <c r="P20" i="15" s="1"/>
  <c r="H19" i="15"/>
  <c r="K19" i="15" s="1"/>
  <c r="G19" i="15"/>
  <c r="J19" i="15" s="1"/>
  <c r="F19" i="15"/>
  <c r="O19" i="15" s="1"/>
  <c r="H18" i="15"/>
  <c r="Q18" i="15" s="1"/>
  <c r="G18" i="15"/>
  <c r="P18" i="15" s="1"/>
  <c r="F18" i="15"/>
  <c r="O18" i="15" s="1"/>
  <c r="F17" i="15"/>
  <c r="I17" i="15" s="1"/>
  <c r="L17" i="15" s="1"/>
  <c r="H16" i="15"/>
  <c r="K16" i="15" s="1"/>
  <c r="N16" i="15" s="1"/>
  <c r="G16" i="15"/>
  <c r="J16" i="15" s="1"/>
  <c r="M16" i="15" s="1"/>
  <c r="F16" i="15"/>
  <c r="O16" i="15" s="1"/>
  <c r="H15" i="15"/>
  <c r="Q15" i="15" s="1"/>
  <c r="G15" i="15"/>
  <c r="P15" i="15" s="1"/>
  <c r="F15" i="15"/>
  <c r="O15" i="15" s="1"/>
  <c r="H14" i="15"/>
  <c r="Q14" i="15" s="1"/>
  <c r="G14" i="15"/>
  <c r="J14" i="15" s="1"/>
  <c r="M14" i="15" s="1"/>
  <c r="F14" i="15"/>
  <c r="O14" i="15" s="1"/>
  <c r="H13" i="15"/>
  <c r="Q13" i="15" s="1"/>
  <c r="G13" i="15"/>
  <c r="P13" i="15" s="1"/>
  <c r="F13" i="15"/>
  <c r="O13" i="15" s="1"/>
  <c r="H12" i="15"/>
  <c r="Q12" i="15" s="1"/>
  <c r="G12" i="15"/>
  <c r="P12" i="15" s="1"/>
  <c r="F12" i="15"/>
  <c r="O12" i="15" s="1"/>
  <c r="H11" i="15"/>
  <c r="K11" i="15" s="1"/>
  <c r="N11" i="15" s="1"/>
  <c r="G11" i="15"/>
  <c r="P11" i="15" s="1"/>
  <c r="F11" i="15"/>
  <c r="O11" i="15" s="1"/>
  <c r="H10" i="15"/>
  <c r="Q10" i="15" s="1"/>
  <c r="G10" i="15"/>
  <c r="P10" i="15" s="1"/>
  <c r="F10" i="15"/>
  <c r="O10" i="15" s="1"/>
  <c r="H9" i="15"/>
  <c r="Q9" i="15" s="1"/>
  <c r="G9" i="15"/>
  <c r="P9" i="15" s="1"/>
  <c r="F9" i="15"/>
  <c r="I9" i="15" s="1"/>
  <c r="L9" i="15" s="1"/>
  <c r="H8" i="15"/>
  <c r="Q8" i="15" s="1"/>
  <c r="G8" i="15"/>
  <c r="P8" i="15" s="1"/>
  <c r="F8" i="15"/>
  <c r="O8" i="15" s="1"/>
  <c r="H7" i="15"/>
  <c r="Q7" i="15" s="1"/>
  <c r="G7" i="15"/>
  <c r="P7" i="15" s="1"/>
  <c r="F7" i="15"/>
  <c r="O7" i="15" s="1"/>
  <c r="H6" i="15"/>
  <c r="Q6" i="15" s="1"/>
  <c r="G6" i="15"/>
  <c r="P6" i="15" s="1"/>
  <c r="F6" i="15"/>
  <c r="I6" i="15" s="1"/>
  <c r="L6" i="15" s="1"/>
  <c r="H5" i="15"/>
  <c r="K5" i="15" s="1"/>
  <c r="N5" i="15" s="1"/>
  <c r="G5" i="15"/>
  <c r="P5" i="15" s="1"/>
  <c r="F5" i="15"/>
  <c r="H4" i="15"/>
  <c r="Q4" i="15" s="1"/>
  <c r="G4" i="15"/>
  <c r="P4" i="15" s="1"/>
  <c r="F4" i="15"/>
  <c r="O4" i="15" s="1"/>
  <c r="H3" i="15"/>
  <c r="G3" i="15"/>
  <c r="F3" i="15"/>
  <c r="I3" i="15" s="1"/>
  <c r="L3" i="15" s="1"/>
  <c r="I23" i="15" l="1"/>
  <c r="L23" i="15" s="1"/>
  <c r="O9" i="15"/>
  <c r="K3" i="15"/>
  <c r="N3" i="15" s="1"/>
  <c r="Q11" i="15"/>
  <c r="J6" i="15"/>
  <c r="M6" i="15" s="1"/>
  <c r="P14" i="15"/>
  <c r="O17" i="15"/>
  <c r="Q19" i="15"/>
  <c r="P22" i="15"/>
  <c r="K17" i="15"/>
  <c r="N17" i="15" s="1"/>
  <c r="O6" i="15"/>
  <c r="J3" i="15"/>
  <c r="M3" i="15" s="1"/>
  <c r="K8" i="15"/>
  <c r="N8" i="15" s="1"/>
  <c r="J11" i="15"/>
  <c r="M11" i="15" s="1"/>
  <c r="I14" i="15"/>
  <c r="L14" i="15" s="1"/>
  <c r="J17" i="15"/>
  <c r="M17" i="15" s="1"/>
  <c r="I20" i="15"/>
  <c r="L20" i="15" s="1"/>
  <c r="K22" i="15"/>
  <c r="N22" i="15" s="1"/>
  <c r="Q5" i="15"/>
  <c r="Q16" i="15"/>
  <c r="P19" i="15"/>
  <c r="O22" i="15"/>
  <c r="I4" i="15"/>
  <c r="L4" i="15" s="1"/>
  <c r="K6" i="15"/>
  <c r="N6" i="15" s="1"/>
  <c r="J9" i="15"/>
  <c r="M9" i="15" s="1"/>
  <c r="I12" i="15"/>
  <c r="L12" i="15" s="1"/>
  <c r="K14" i="15"/>
  <c r="N14" i="15" s="1"/>
  <c r="I18" i="15"/>
  <c r="L18" i="15" s="1"/>
  <c r="K20" i="15"/>
  <c r="N20" i="15" s="1"/>
  <c r="J23" i="15"/>
  <c r="M23" i="15" s="1"/>
  <c r="J20" i="15"/>
  <c r="M20" i="15" s="1"/>
  <c r="J4" i="15"/>
  <c r="M4" i="15" s="1"/>
  <c r="I7" i="15"/>
  <c r="L7" i="15" s="1"/>
  <c r="K9" i="15"/>
  <c r="N9" i="15" s="1"/>
  <c r="J12" i="15"/>
  <c r="M12" i="15" s="1"/>
  <c r="I15" i="15"/>
  <c r="L15" i="15" s="1"/>
  <c r="J18" i="15"/>
  <c r="M18" i="15" s="1"/>
  <c r="I21" i="15"/>
  <c r="L21" i="15" s="1"/>
  <c r="K23" i="15"/>
  <c r="N23" i="15" s="1"/>
  <c r="K4" i="15"/>
  <c r="N4" i="15" s="1"/>
  <c r="J7" i="15"/>
  <c r="M7" i="15" s="1"/>
  <c r="I10" i="15"/>
  <c r="L10" i="15" s="1"/>
  <c r="K12" i="15"/>
  <c r="N12" i="15" s="1"/>
  <c r="J15" i="15"/>
  <c r="M15" i="15" s="1"/>
  <c r="K18" i="15"/>
  <c r="N18" i="15" s="1"/>
  <c r="J21" i="15"/>
  <c r="M21" i="15" s="1"/>
  <c r="I5" i="15"/>
  <c r="L5" i="15" s="1"/>
  <c r="K7" i="15"/>
  <c r="N7" i="15" s="1"/>
  <c r="J10" i="15"/>
  <c r="M10" i="15" s="1"/>
  <c r="I13" i="15"/>
  <c r="L13" i="15" s="1"/>
  <c r="K15" i="15"/>
  <c r="N15" i="15" s="1"/>
  <c r="I19" i="15"/>
  <c r="L19" i="15" s="1"/>
  <c r="K21" i="15"/>
  <c r="N21" i="15" s="1"/>
  <c r="J5" i="15"/>
  <c r="M5" i="15" s="1"/>
  <c r="I8" i="15"/>
  <c r="L8" i="15" s="1"/>
  <c r="K10" i="15"/>
  <c r="N10" i="15" s="1"/>
  <c r="J13" i="15"/>
  <c r="M13" i="15" s="1"/>
  <c r="I16" i="15"/>
  <c r="L16" i="15" s="1"/>
  <c r="J8" i="15"/>
  <c r="M8" i="15" s="1"/>
  <c r="I11" i="15"/>
  <c r="L11" i="15" s="1"/>
  <c r="K13" i="15"/>
  <c r="N13" i="15" s="1"/>
  <c r="P16" i="15"/>
  <c r="N25" i="15" l="1"/>
  <c r="L25" i="15"/>
  <c r="J25" i="15"/>
  <c r="J26" i="15" s="1"/>
  <c r="M25" i="15"/>
  <c r="P25" i="15"/>
  <c r="P26" i="15" s="1"/>
  <c r="I25" i="15"/>
  <c r="I26" i="15" s="1"/>
  <c r="G25" i="15"/>
  <c r="G26" i="15" s="1"/>
  <c r="F25" i="15"/>
  <c r="F26" i="15" s="1"/>
  <c r="Q25" i="15" l="1"/>
  <c r="Q26" i="15" s="1"/>
  <c r="H25" i="15"/>
  <c r="H26" i="15" s="1"/>
  <c r="K25" i="15" l="1"/>
  <c r="K26" i="15" s="1"/>
</calcChain>
</file>

<file path=xl/sharedStrings.xml><?xml version="1.0" encoding="utf-8"?>
<sst xmlns="http://schemas.openxmlformats.org/spreadsheetml/2006/main" count="48" uniqueCount="36">
  <si>
    <t>Forecast</t>
  </si>
  <si>
    <t>Error</t>
  </si>
  <si>
    <t>RMSE</t>
  </si>
  <si>
    <t>Bias</t>
  </si>
  <si>
    <t>MAE</t>
  </si>
  <si>
    <t>|Error|</t>
  </si>
  <si>
    <t>Error²</t>
  </si>
  <si>
    <t>Demand</t>
  </si>
  <si>
    <t>|Error|/d</t>
  </si>
  <si>
    <t>Forecast #1</t>
  </si>
  <si>
    <t>Forecast #2</t>
  </si>
  <si>
    <t>Forecast #3</t>
  </si>
  <si>
    <t>2019-01</t>
  </si>
  <si>
    <t>2019-02</t>
  </si>
  <si>
    <t>2019-03</t>
  </si>
  <si>
    <t>2019-04</t>
  </si>
  <si>
    <t>2019-05</t>
  </si>
  <si>
    <t>2019-06</t>
  </si>
  <si>
    <t>2019-07</t>
  </si>
  <si>
    <t>2019-08</t>
  </si>
  <si>
    <t>2019-09</t>
  </si>
  <si>
    <t>2019-10</t>
  </si>
  <si>
    <t>2019-11</t>
  </si>
  <si>
    <t>2019-12</t>
  </si>
  <si>
    <t>2020-01</t>
  </si>
  <si>
    <t>2020-02</t>
  </si>
  <si>
    <t>2020-03</t>
  </si>
  <si>
    <t>2020-04</t>
  </si>
  <si>
    <t>2020-05</t>
  </si>
  <si>
    <t>2020-06</t>
  </si>
  <si>
    <t>2020-07</t>
  </si>
  <si>
    <t>2020-08</t>
  </si>
  <si>
    <t>2020-09</t>
  </si>
  <si>
    <t>MAPE</t>
  </si>
  <si>
    <t>Units</t>
  </si>
  <si>
    <t>Percentage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</si>
</sst>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0.0%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0" fillId="0" borderId="0" xfId="0" applyAlignment="1">
      <alignment horizontal="center"/>
    </xf>
    <xf numFmtId="9" fontId="0" fillId="0" borderId="5" xfId="1" applyFont="1" applyBorder="1"/>
    <xf numFmtId="9" fontId="0" fillId="0" borderId="0" xfId="1" applyFont="1" applyBorder="1"/>
    <xf numFmtId="9" fontId="0" fillId="0" borderId="6" xfId="1" applyFont="1" applyBorder="1"/>
    <xf numFmtId="9" fontId="0" fillId="0" borderId="7" xfId="1" applyFont="1" applyBorder="1"/>
    <xf numFmtId="9" fontId="0" fillId="0" borderId="1" xfId="1" applyFont="1" applyBorder="1"/>
    <xf numFmtId="9" fontId="0" fillId="0" borderId="8" xfId="1" applyFont="1" applyBorder="1"/>
    <xf numFmtId="164" fontId="0" fillId="0" borderId="10" xfId="2" applyNumberFormat="1" applyFont="1" applyBorder="1"/>
    <xf numFmtId="164" fontId="0" fillId="0" borderId="7" xfId="2" applyNumberFormat="1" applyFont="1" applyBorder="1"/>
    <xf numFmtId="164" fontId="0" fillId="0" borderId="1" xfId="2" applyNumberFormat="1" applyFont="1" applyBorder="1"/>
    <xf numFmtId="164" fontId="0" fillId="0" borderId="8" xfId="2" applyNumberFormat="1" applyFont="1" applyBorder="1"/>
    <xf numFmtId="164" fontId="0" fillId="0" borderId="9" xfId="2" applyNumberFormat="1" applyFont="1" applyBorder="1"/>
    <xf numFmtId="164" fontId="0" fillId="0" borderId="5" xfId="2" applyNumberFormat="1" applyFont="1" applyBorder="1"/>
    <xf numFmtId="164" fontId="0" fillId="0" borderId="0" xfId="2" applyNumberFormat="1" applyFont="1" applyBorder="1"/>
    <xf numFmtId="164" fontId="0" fillId="0" borderId="6" xfId="2" applyNumberFormat="1" applyFont="1" applyBorder="1"/>
    <xf numFmtId="164" fontId="0" fillId="0" borderId="11" xfId="2" applyNumberFormat="1" applyFont="1" applyBorder="1"/>
    <xf numFmtId="164" fontId="2" fillId="0" borderId="0" xfId="2" applyNumberFormat="1" applyFont="1" applyBorder="1"/>
    <xf numFmtId="165" fontId="0" fillId="0" borderId="0" xfId="1" applyNumberFormat="1" applyFont="1"/>
    <xf numFmtId="165" fontId="2" fillId="0" borderId="0" xfId="1" applyNumberFormat="1" applyFont="1" applyBorder="1"/>
    <xf numFmtId="165" fontId="0" fillId="0" borderId="0" xfId="0" applyNumberFormat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164" fontId="0" fillId="0" borderId="9" xfId="2" applyNumberFormat="1" applyFont="1" applyBorder="1" applyAlignment="1">
      <alignment horizontal="center" vertical="center"/>
    </xf>
    <xf numFmtId="164" fontId="0" fillId="0" borderId="10" xfId="2" applyNumberFormat="1" applyFont="1" applyBorder="1" applyAlignment="1">
      <alignment horizontal="center" vertical="center"/>
    </xf>
  </cellXfs>
  <cellStyles count="3">
    <cellStyle name="Comma 2" xfId="2" xr:uid="{8CD5C027-2453-45A9-AA71-744DC769D1A1}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tx>
            <c:strRef>
              <c:f>Metrics!$C$2</c:f>
              <c:strCache>
                <c:ptCount val="1"/>
                <c:pt idx="0">
                  <c:v> Forecast #1 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sysDot"/>
              <a:round/>
            </a:ln>
            <a:effectLst/>
          </c:spPr>
          <c:marker>
            <c:symbol val="x"/>
            <c:size val="6"/>
            <c:spPr>
              <a:solidFill>
                <a:schemeClr val="bg1"/>
              </a:solidFill>
              <a:ln w="9525">
                <a:solidFill>
                  <a:schemeClr val="accent2"/>
                </a:solidFill>
                <a:prstDash val="solid"/>
              </a:ln>
              <a:effectLst/>
            </c:spPr>
          </c:marker>
          <c:cat>
            <c:strRef>
              <c:f>Metrics!$A$3:$A$23</c:f>
              <c:strCache>
                <c:ptCount val="21"/>
                <c:pt idx="0">
                  <c:v>2019-01</c:v>
                </c:pt>
                <c:pt idx="1">
                  <c:v>2019-02</c:v>
                </c:pt>
                <c:pt idx="2">
                  <c:v>2019-03</c:v>
                </c:pt>
                <c:pt idx="3">
                  <c:v>2019-04</c:v>
                </c:pt>
                <c:pt idx="4">
                  <c:v>2019-05</c:v>
                </c:pt>
                <c:pt idx="5">
                  <c:v>2019-06</c:v>
                </c:pt>
                <c:pt idx="6">
                  <c:v>2019-07</c:v>
                </c:pt>
                <c:pt idx="7">
                  <c:v>2019-08</c:v>
                </c:pt>
                <c:pt idx="8">
                  <c:v>2019-09</c:v>
                </c:pt>
                <c:pt idx="9">
                  <c:v>2019-10</c:v>
                </c:pt>
                <c:pt idx="10">
                  <c:v>2019-11</c:v>
                </c:pt>
                <c:pt idx="11">
                  <c:v>2019-12</c:v>
                </c:pt>
                <c:pt idx="12">
                  <c:v>2020-01</c:v>
                </c:pt>
                <c:pt idx="13">
                  <c:v>2020-02</c:v>
                </c:pt>
                <c:pt idx="14">
                  <c:v>2020-03</c:v>
                </c:pt>
                <c:pt idx="15">
                  <c:v>2020-04</c:v>
                </c:pt>
                <c:pt idx="16">
                  <c:v>2020-05</c:v>
                </c:pt>
                <c:pt idx="17">
                  <c:v>2020-06</c:v>
                </c:pt>
                <c:pt idx="18">
                  <c:v>2020-07</c:v>
                </c:pt>
                <c:pt idx="19">
                  <c:v>2020-08</c:v>
                </c:pt>
                <c:pt idx="20">
                  <c:v>2020-09</c:v>
                </c:pt>
              </c:strCache>
            </c:strRef>
          </c:cat>
          <c:val>
            <c:numRef>
              <c:f>Metrics!$C$3:$C$23</c:f>
              <c:numCache>
                <c:formatCode>_-* #,##0_-;\-* #,##0_-;_-* "-"??_-;_-@_-</c:formatCode>
                <c:ptCount val="21"/>
                <c:pt idx="0">
                  <c:v>380</c:v>
                </c:pt>
                <c:pt idx="1">
                  <c:v>380</c:v>
                </c:pt>
                <c:pt idx="2">
                  <c:v>380</c:v>
                </c:pt>
                <c:pt idx="3">
                  <c:v>380</c:v>
                </c:pt>
                <c:pt idx="4">
                  <c:v>380</c:v>
                </c:pt>
                <c:pt idx="5">
                  <c:v>380</c:v>
                </c:pt>
                <c:pt idx="6">
                  <c:v>380</c:v>
                </c:pt>
                <c:pt idx="7">
                  <c:v>380</c:v>
                </c:pt>
                <c:pt idx="8">
                  <c:v>380</c:v>
                </c:pt>
                <c:pt idx="9">
                  <c:v>380</c:v>
                </c:pt>
                <c:pt idx="10">
                  <c:v>380</c:v>
                </c:pt>
                <c:pt idx="11">
                  <c:v>380</c:v>
                </c:pt>
                <c:pt idx="12">
                  <c:v>380</c:v>
                </c:pt>
                <c:pt idx="13">
                  <c:v>380</c:v>
                </c:pt>
                <c:pt idx="14">
                  <c:v>380</c:v>
                </c:pt>
                <c:pt idx="15">
                  <c:v>380</c:v>
                </c:pt>
                <c:pt idx="16">
                  <c:v>380</c:v>
                </c:pt>
                <c:pt idx="17">
                  <c:v>380</c:v>
                </c:pt>
                <c:pt idx="18">
                  <c:v>380</c:v>
                </c:pt>
                <c:pt idx="19">
                  <c:v>380</c:v>
                </c:pt>
                <c:pt idx="20">
                  <c:v>380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69D-4A7D-9C67-48A1D4274A2E}"/>
            </c:ext>
          </c:extLst>
        </c:ser>
        <c:ser>
          <c:idx val="2"/>
          <c:order val="1"/>
          <c:tx>
            <c:strRef>
              <c:f>Metrics!$D$2</c:f>
              <c:strCache>
                <c:ptCount val="1"/>
                <c:pt idx="0">
                  <c:v> Forecast #2 </c:v>
                </c:pt>
              </c:strCache>
            </c:strRef>
          </c:tx>
          <c:spPr>
            <a:ln w="28575" cap="rnd">
              <a:solidFill>
                <a:schemeClr val="accent3"/>
              </a:solidFill>
              <a:prstDash val="sysDash"/>
              <a:round/>
            </a:ln>
            <a:effectLst/>
          </c:spPr>
          <c:marker>
            <c:symbol val="x"/>
            <c:size val="7"/>
            <c:spPr>
              <a:noFill/>
              <a:ln w="9525">
                <a:solidFill>
                  <a:schemeClr val="tx1">
                    <a:lumMod val="50000"/>
                    <a:lumOff val="50000"/>
                  </a:schemeClr>
                </a:solidFill>
                <a:prstDash val="sysDash"/>
              </a:ln>
              <a:effectLst/>
            </c:spPr>
          </c:marker>
          <c:cat>
            <c:strRef>
              <c:f>Metrics!$A$3:$A$23</c:f>
              <c:strCache>
                <c:ptCount val="21"/>
                <c:pt idx="0">
                  <c:v>2019-01</c:v>
                </c:pt>
                <c:pt idx="1">
                  <c:v>2019-02</c:v>
                </c:pt>
                <c:pt idx="2">
                  <c:v>2019-03</c:v>
                </c:pt>
                <c:pt idx="3">
                  <c:v>2019-04</c:v>
                </c:pt>
                <c:pt idx="4">
                  <c:v>2019-05</c:v>
                </c:pt>
                <c:pt idx="5">
                  <c:v>2019-06</c:v>
                </c:pt>
                <c:pt idx="6">
                  <c:v>2019-07</c:v>
                </c:pt>
                <c:pt idx="7">
                  <c:v>2019-08</c:v>
                </c:pt>
                <c:pt idx="8">
                  <c:v>2019-09</c:v>
                </c:pt>
                <c:pt idx="9">
                  <c:v>2019-10</c:v>
                </c:pt>
                <c:pt idx="10">
                  <c:v>2019-11</c:v>
                </c:pt>
                <c:pt idx="11">
                  <c:v>2019-12</c:v>
                </c:pt>
                <c:pt idx="12">
                  <c:v>2020-01</c:v>
                </c:pt>
                <c:pt idx="13">
                  <c:v>2020-02</c:v>
                </c:pt>
                <c:pt idx="14">
                  <c:v>2020-03</c:v>
                </c:pt>
                <c:pt idx="15">
                  <c:v>2020-04</c:v>
                </c:pt>
                <c:pt idx="16">
                  <c:v>2020-05</c:v>
                </c:pt>
                <c:pt idx="17">
                  <c:v>2020-06</c:v>
                </c:pt>
                <c:pt idx="18">
                  <c:v>2020-07</c:v>
                </c:pt>
                <c:pt idx="19">
                  <c:v>2020-08</c:v>
                </c:pt>
                <c:pt idx="20">
                  <c:v>2020-09</c:v>
                </c:pt>
              </c:strCache>
            </c:strRef>
          </c:cat>
          <c:val>
            <c:numRef>
              <c:f>Metrics!$D$3:$D$23</c:f>
              <c:numCache>
                <c:formatCode>_-* #,##0_-;\-* #,##0_-;_-* "-"??_-;_-@_-</c:formatCode>
                <c:ptCount val="21"/>
                <c:pt idx="0">
                  <c:v>260</c:v>
                </c:pt>
                <c:pt idx="1">
                  <c:v>260</c:v>
                </c:pt>
                <c:pt idx="2">
                  <c:v>260</c:v>
                </c:pt>
                <c:pt idx="3">
                  <c:v>260</c:v>
                </c:pt>
                <c:pt idx="4">
                  <c:v>260</c:v>
                </c:pt>
                <c:pt idx="5">
                  <c:v>260</c:v>
                </c:pt>
                <c:pt idx="6">
                  <c:v>260</c:v>
                </c:pt>
                <c:pt idx="7">
                  <c:v>260</c:v>
                </c:pt>
                <c:pt idx="8">
                  <c:v>260</c:v>
                </c:pt>
                <c:pt idx="9">
                  <c:v>260</c:v>
                </c:pt>
                <c:pt idx="10">
                  <c:v>260</c:v>
                </c:pt>
                <c:pt idx="11">
                  <c:v>260</c:v>
                </c:pt>
                <c:pt idx="12">
                  <c:v>260</c:v>
                </c:pt>
                <c:pt idx="13">
                  <c:v>260</c:v>
                </c:pt>
                <c:pt idx="14">
                  <c:v>260</c:v>
                </c:pt>
                <c:pt idx="15">
                  <c:v>260</c:v>
                </c:pt>
                <c:pt idx="16">
                  <c:v>260</c:v>
                </c:pt>
                <c:pt idx="17">
                  <c:v>260</c:v>
                </c:pt>
                <c:pt idx="18">
                  <c:v>260</c:v>
                </c:pt>
                <c:pt idx="19">
                  <c:v>260</c:v>
                </c:pt>
                <c:pt idx="20">
                  <c:v>260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69D-4A7D-9C67-48A1D4274A2E}"/>
            </c:ext>
          </c:extLst>
        </c:ser>
        <c:ser>
          <c:idx val="3"/>
          <c:order val="2"/>
          <c:tx>
            <c:strRef>
              <c:f>Metrics!$E$2</c:f>
              <c:strCache>
                <c:ptCount val="1"/>
                <c:pt idx="0">
                  <c:v> Forecast #3 </c:v>
                </c:pt>
              </c:strCache>
            </c:strRef>
          </c:tx>
          <c:spPr>
            <a:ln w="28575" cap="rnd">
              <a:solidFill>
                <a:schemeClr val="accent4"/>
              </a:solidFill>
              <a:prstDash val="dash"/>
              <a:round/>
            </a:ln>
            <a:effectLst/>
          </c:spPr>
          <c:marker>
            <c:symbol val="x"/>
            <c:size val="7"/>
            <c:spPr>
              <a:noFill/>
              <a:ln w="9525">
                <a:solidFill>
                  <a:schemeClr val="accent4"/>
                </a:solidFill>
                <a:prstDash val="dash"/>
              </a:ln>
              <a:effectLst/>
            </c:spPr>
          </c:marker>
          <c:cat>
            <c:strRef>
              <c:f>Metrics!$A$3:$A$23</c:f>
              <c:strCache>
                <c:ptCount val="21"/>
                <c:pt idx="0">
                  <c:v>2019-01</c:v>
                </c:pt>
                <c:pt idx="1">
                  <c:v>2019-02</c:v>
                </c:pt>
                <c:pt idx="2">
                  <c:v>2019-03</c:v>
                </c:pt>
                <c:pt idx="3">
                  <c:v>2019-04</c:v>
                </c:pt>
                <c:pt idx="4">
                  <c:v>2019-05</c:v>
                </c:pt>
                <c:pt idx="5">
                  <c:v>2019-06</c:v>
                </c:pt>
                <c:pt idx="6">
                  <c:v>2019-07</c:v>
                </c:pt>
                <c:pt idx="7">
                  <c:v>2019-08</c:v>
                </c:pt>
                <c:pt idx="8">
                  <c:v>2019-09</c:v>
                </c:pt>
                <c:pt idx="9">
                  <c:v>2019-10</c:v>
                </c:pt>
                <c:pt idx="10">
                  <c:v>2019-11</c:v>
                </c:pt>
                <c:pt idx="11">
                  <c:v>2019-12</c:v>
                </c:pt>
                <c:pt idx="12">
                  <c:v>2020-01</c:v>
                </c:pt>
                <c:pt idx="13">
                  <c:v>2020-02</c:v>
                </c:pt>
                <c:pt idx="14">
                  <c:v>2020-03</c:v>
                </c:pt>
                <c:pt idx="15">
                  <c:v>2020-04</c:v>
                </c:pt>
                <c:pt idx="16">
                  <c:v>2020-05</c:v>
                </c:pt>
                <c:pt idx="17">
                  <c:v>2020-06</c:v>
                </c:pt>
                <c:pt idx="18">
                  <c:v>2020-07</c:v>
                </c:pt>
                <c:pt idx="19">
                  <c:v>2020-08</c:v>
                </c:pt>
                <c:pt idx="20">
                  <c:v>2020-09</c:v>
                </c:pt>
              </c:strCache>
            </c:strRef>
          </c:cat>
          <c:val>
            <c:numRef>
              <c:f>Metrics!$E$3:$E$23</c:f>
              <c:numCache>
                <c:formatCode>_-* #,##0_-;\-* #,##0_-;_-* "-"??_-;_-@_-</c:formatCode>
                <c:ptCount val="21"/>
                <c:pt idx="0">
                  <c:v>210</c:v>
                </c:pt>
                <c:pt idx="1">
                  <c:v>210</c:v>
                </c:pt>
                <c:pt idx="2">
                  <c:v>210</c:v>
                </c:pt>
                <c:pt idx="3">
                  <c:v>210</c:v>
                </c:pt>
                <c:pt idx="4">
                  <c:v>210</c:v>
                </c:pt>
                <c:pt idx="5">
                  <c:v>210</c:v>
                </c:pt>
                <c:pt idx="6">
                  <c:v>210</c:v>
                </c:pt>
                <c:pt idx="7">
                  <c:v>210</c:v>
                </c:pt>
                <c:pt idx="8">
                  <c:v>210</c:v>
                </c:pt>
                <c:pt idx="9">
                  <c:v>210</c:v>
                </c:pt>
                <c:pt idx="10">
                  <c:v>210</c:v>
                </c:pt>
                <c:pt idx="11">
                  <c:v>210</c:v>
                </c:pt>
                <c:pt idx="12">
                  <c:v>210</c:v>
                </c:pt>
                <c:pt idx="13">
                  <c:v>210</c:v>
                </c:pt>
                <c:pt idx="14">
                  <c:v>210</c:v>
                </c:pt>
                <c:pt idx="15">
                  <c:v>210</c:v>
                </c:pt>
                <c:pt idx="16">
                  <c:v>210</c:v>
                </c:pt>
                <c:pt idx="17">
                  <c:v>210</c:v>
                </c:pt>
                <c:pt idx="18">
                  <c:v>210</c:v>
                </c:pt>
                <c:pt idx="19">
                  <c:v>210</c:v>
                </c:pt>
                <c:pt idx="20">
                  <c:v>210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69D-4A7D-9C67-48A1D4274A2E}"/>
            </c:ext>
          </c:extLst>
        </c:ser>
        <c:ser>
          <c:idx val="0"/>
          <c:order val="3"/>
          <c:tx>
            <c:strRef>
              <c:f>Metrics!$B$2</c:f>
              <c:strCache>
                <c:ptCount val="1"/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Metrics!$A$3:$A$23</c:f>
              <c:strCache>
                <c:ptCount val="21"/>
                <c:pt idx="0">
                  <c:v>2019-01</c:v>
                </c:pt>
                <c:pt idx="1">
                  <c:v>2019-02</c:v>
                </c:pt>
                <c:pt idx="2">
                  <c:v>2019-03</c:v>
                </c:pt>
                <c:pt idx="3">
                  <c:v>2019-04</c:v>
                </c:pt>
                <c:pt idx="4">
                  <c:v>2019-05</c:v>
                </c:pt>
                <c:pt idx="5">
                  <c:v>2019-06</c:v>
                </c:pt>
                <c:pt idx="6">
                  <c:v>2019-07</c:v>
                </c:pt>
                <c:pt idx="7">
                  <c:v>2019-08</c:v>
                </c:pt>
                <c:pt idx="8">
                  <c:v>2019-09</c:v>
                </c:pt>
                <c:pt idx="9">
                  <c:v>2019-10</c:v>
                </c:pt>
                <c:pt idx="10">
                  <c:v>2019-11</c:v>
                </c:pt>
                <c:pt idx="11">
                  <c:v>2019-12</c:v>
                </c:pt>
                <c:pt idx="12">
                  <c:v>2020-01</c:v>
                </c:pt>
                <c:pt idx="13">
                  <c:v>2020-02</c:v>
                </c:pt>
                <c:pt idx="14">
                  <c:v>2020-03</c:v>
                </c:pt>
                <c:pt idx="15">
                  <c:v>2020-04</c:v>
                </c:pt>
                <c:pt idx="16">
                  <c:v>2020-05</c:v>
                </c:pt>
                <c:pt idx="17">
                  <c:v>2020-06</c:v>
                </c:pt>
                <c:pt idx="18">
                  <c:v>2020-07</c:v>
                </c:pt>
                <c:pt idx="19">
                  <c:v>2020-08</c:v>
                </c:pt>
                <c:pt idx="20">
                  <c:v>2020-09</c:v>
                </c:pt>
              </c:strCache>
            </c:strRef>
          </c:cat>
          <c:val>
            <c:numRef>
              <c:f>Metrics!$B$3:$B$23</c:f>
              <c:numCache>
                <c:formatCode>_-* #,##0_-;\-* #,##0_-;_-* "-"??_-;_-@_-</c:formatCode>
                <c:ptCount val="21"/>
                <c:pt idx="0">
                  <c:v>170</c:v>
                </c:pt>
                <c:pt idx="1">
                  <c:v>254</c:v>
                </c:pt>
                <c:pt idx="2">
                  <c:v>360</c:v>
                </c:pt>
                <c:pt idx="3">
                  <c:v>221</c:v>
                </c:pt>
                <c:pt idx="4">
                  <c:v>351</c:v>
                </c:pt>
                <c:pt idx="5">
                  <c:v>1034</c:v>
                </c:pt>
                <c:pt idx="6">
                  <c:v>632</c:v>
                </c:pt>
                <c:pt idx="7">
                  <c:v>142</c:v>
                </c:pt>
                <c:pt idx="8">
                  <c:v>421</c:v>
                </c:pt>
                <c:pt idx="9">
                  <c:v>200</c:v>
                </c:pt>
                <c:pt idx="10">
                  <c:v>405</c:v>
                </c:pt>
                <c:pt idx="11">
                  <c:v>904</c:v>
                </c:pt>
                <c:pt idx="12">
                  <c:v>8</c:v>
                </c:pt>
                <c:pt idx="13">
                  <c:v>52</c:v>
                </c:pt>
                <c:pt idx="14">
                  <c:v>528</c:v>
                </c:pt>
                <c:pt idx="15">
                  <c:v>60</c:v>
                </c:pt>
                <c:pt idx="16">
                  <c:v>97</c:v>
                </c:pt>
                <c:pt idx="17">
                  <c:v>1482</c:v>
                </c:pt>
                <c:pt idx="18">
                  <c:v>70</c:v>
                </c:pt>
                <c:pt idx="19">
                  <c:v>233</c:v>
                </c:pt>
                <c:pt idx="20">
                  <c:v>395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69D-4A7D-9C67-48A1D4274A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9134928"/>
        <c:axId val="455634416"/>
      </c:lineChart>
      <c:catAx>
        <c:axId val="669134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5634416"/>
        <c:crosses val="autoZero"/>
        <c:auto val="1"/>
        <c:lblAlgn val="ctr"/>
        <c:lblOffset val="100"/>
        <c:noMultiLvlLbl val="0"/>
      </c:catAx>
      <c:valAx>
        <c:axId val="455634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9134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75030</xdr:colOff>
      <xdr:row>27</xdr:row>
      <xdr:rowOff>158622</xdr:rowOff>
    </xdr:from>
    <xdr:to>
      <xdr:col>17</xdr:col>
      <xdr:colOff>0</xdr:colOff>
      <xdr:row>53</xdr:row>
      <xdr:rowOff>42763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41F6CBA-480F-4D03-9DB8-37DB14CD22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oreca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ive"/>
      <sheetName val="Moving Average"/>
      <sheetName val="Smoothing"/>
      <sheetName val="Smoothing &amp; Trend"/>
      <sheetName val="Smoothing &amp; Damped Trend"/>
      <sheetName val="Overfit"/>
      <sheetName val="Holt-Winters"/>
      <sheetName val="Single Linear Regression"/>
      <sheetName val="Multiple Linear Regression"/>
    </sheetNames>
    <sheetDataSet>
      <sheetData sheetId="0"/>
      <sheetData sheetId="1"/>
      <sheetData sheetId="2"/>
      <sheetData sheetId="3">
        <row r="3">
          <cell r="D3">
            <v>0.3</v>
          </cell>
          <cell r="E3">
            <v>0.35</v>
          </cell>
        </row>
      </sheetData>
      <sheetData sheetId="4">
        <row r="3">
          <cell r="F3">
            <v>0.8</v>
          </cell>
        </row>
      </sheetData>
      <sheetData sheetId="5"/>
      <sheetData sheetId="6">
        <row r="3">
          <cell r="E3">
            <v>0.3</v>
          </cell>
          <cell r="F3">
            <v>0.2</v>
          </cell>
          <cell r="G3">
            <v>0.3</v>
          </cell>
        </row>
      </sheetData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ABECD6-0930-428B-830A-196FA2DB32C8}">
  <dimension ref="A1:Q29"/>
  <sheetViews>
    <sheetView tabSelected="1" zoomScale="145" zoomScaleNormal="145" workbookViewId="0">
      <selection activeCell="O26" sqref="O26:Q26"/>
    </sheetView>
  </sheetViews>
  <sheetFormatPr defaultColWidth="8.81640625" defaultRowHeight="14.5" x14ac:dyDescent="0.35"/>
  <cols>
    <col min="1" max="1" width="11.36328125" customWidth="1"/>
    <col min="2" max="5" width="11.36328125" style="14" customWidth="1"/>
    <col min="6" max="17" width="11.36328125" customWidth="1"/>
  </cols>
  <sheetData>
    <row r="1" spans="1:17" x14ac:dyDescent="0.35">
      <c r="B1" s="24" t="s">
        <v>7</v>
      </c>
      <c r="C1" s="21" t="s">
        <v>0</v>
      </c>
      <c r="D1" s="22"/>
      <c r="E1" s="23"/>
      <c r="F1" s="21" t="s">
        <v>1</v>
      </c>
      <c r="G1" s="22"/>
      <c r="H1" s="23"/>
      <c r="I1" s="21" t="s">
        <v>5</v>
      </c>
      <c r="J1" s="22"/>
      <c r="K1" s="23"/>
      <c r="L1" s="21" t="s">
        <v>8</v>
      </c>
      <c r="M1" s="22"/>
      <c r="N1" s="23"/>
      <c r="O1" s="21" t="s">
        <v>6</v>
      </c>
      <c r="P1" s="22"/>
      <c r="Q1" s="23"/>
    </row>
    <row r="2" spans="1:17" x14ac:dyDescent="0.35">
      <c r="B2" s="25"/>
      <c r="C2" s="9" t="s">
        <v>9</v>
      </c>
      <c r="D2" s="10" t="s">
        <v>10</v>
      </c>
      <c r="E2" s="11" t="s">
        <v>11</v>
      </c>
      <c r="F2" s="9" t="s">
        <v>9</v>
      </c>
      <c r="G2" s="10" t="s">
        <v>10</v>
      </c>
      <c r="H2" s="11" t="s">
        <v>11</v>
      </c>
      <c r="I2" s="9" t="s">
        <v>9</v>
      </c>
      <c r="J2" s="10" t="s">
        <v>10</v>
      </c>
      <c r="K2" s="11" t="s">
        <v>11</v>
      </c>
      <c r="L2" s="9" t="s">
        <v>9</v>
      </c>
      <c r="M2" s="10" t="s">
        <v>10</v>
      </c>
      <c r="N2" s="11" t="s">
        <v>11</v>
      </c>
      <c r="O2" s="9" t="s">
        <v>9</v>
      </c>
      <c r="P2" s="10" t="s">
        <v>10</v>
      </c>
      <c r="Q2" s="11" t="s">
        <v>11</v>
      </c>
    </row>
    <row r="3" spans="1:17" x14ac:dyDescent="0.35">
      <c r="A3" t="s">
        <v>12</v>
      </c>
      <c r="B3" s="12">
        <v>170</v>
      </c>
      <c r="C3" s="13">
        <v>380</v>
      </c>
      <c r="D3" s="14">
        <v>260</v>
      </c>
      <c r="E3" s="15">
        <v>210</v>
      </c>
      <c r="F3" s="13">
        <f>C3-$B3</f>
        <v>210</v>
      </c>
      <c r="G3" s="13">
        <f t="shared" ref="G3:H3" si="0">D3-$B3</f>
        <v>90</v>
      </c>
      <c r="H3" s="13">
        <f t="shared" si="0"/>
        <v>40</v>
      </c>
      <c r="I3" s="13">
        <f>ABS(F3)</f>
        <v>210</v>
      </c>
      <c r="J3" s="14">
        <f t="shared" ref="J3:J23" si="1">ABS(G3)</f>
        <v>90</v>
      </c>
      <c r="K3" s="15">
        <f t="shared" ref="K3:K23" si="2">ABS(H3)</f>
        <v>40</v>
      </c>
      <c r="L3" s="2">
        <f>I3/$B3</f>
        <v>1.2352941176470589</v>
      </c>
      <c r="M3" s="3">
        <f t="shared" ref="M3:M23" si="3">J3/$B3</f>
        <v>0.52941176470588236</v>
      </c>
      <c r="N3" s="4">
        <f t="shared" ref="N3:N23" si="4">K3/$B3</f>
        <v>0.23529411764705882</v>
      </c>
      <c r="O3" s="13">
        <f>F3^2</f>
        <v>44100</v>
      </c>
      <c r="P3" s="14">
        <f>G3^2</f>
        <v>8100</v>
      </c>
      <c r="Q3" s="15">
        <f>H3^2</f>
        <v>1600</v>
      </c>
    </row>
    <row r="4" spans="1:17" x14ac:dyDescent="0.35">
      <c r="A4" t="s">
        <v>13</v>
      </c>
      <c r="B4" s="16">
        <v>254</v>
      </c>
      <c r="C4" s="13">
        <v>380</v>
      </c>
      <c r="D4" s="14">
        <v>260</v>
      </c>
      <c r="E4" s="15">
        <v>210</v>
      </c>
      <c r="F4" s="13">
        <f t="shared" ref="F4:F23" si="5">C4-$B4</f>
        <v>126</v>
      </c>
      <c r="G4" s="14">
        <f t="shared" ref="G4:G23" si="6">D4-$B4</f>
        <v>6</v>
      </c>
      <c r="H4" s="15">
        <f t="shared" ref="H4:H21" si="7">E4-$B4</f>
        <v>-44</v>
      </c>
      <c r="I4" s="13">
        <f t="shared" ref="I4:I23" si="8">ABS(F4)</f>
        <v>126</v>
      </c>
      <c r="J4" s="14">
        <f t="shared" si="1"/>
        <v>6</v>
      </c>
      <c r="K4" s="15">
        <f t="shared" si="2"/>
        <v>44</v>
      </c>
      <c r="L4" s="2">
        <f>I4/$B4</f>
        <v>0.49606299212598426</v>
      </c>
      <c r="M4" s="3">
        <f t="shared" si="3"/>
        <v>2.3622047244094488E-2</v>
      </c>
      <c r="N4" s="4">
        <f t="shared" si="4"/>
        <v>0.17322834645669291</v>
      </c>
      <c r="O4" s="13">
        <f t="shared" ref="O4:O23" si="9">F4^2</f>
        <v>15876</v>
      </c>
      <c r="P4" s="14">
        <f t="shared" ref="P4:P23" si="10">G4^2</f>
        <v>36</v>
      </c>
      <c r="Q4" s="15">
        <f t="shared" ref="Q4:Q23" si="11">H4^2</f>
        <v>1936</v>
      </c>
    </row>
    <row r="5" spans="1:17" x14ac:dyDescent="0.35">
      <c r="A5" t="s">
        <v>14</v>
      </c>
      <c r="B5" s="16">
        <v>360</v>
      </c>
      <c r="C5" s="13">
        <v>380</v>
      </c>
      <c r="D5" s="14">
        <v>260</v>
      </c>
      <c r="E5" s="15">
        <v>210</v>
      </c>
      <c r="F5" s="13">
        <f t="shared" si="5"/>
        <v>20</v>
      </c>
      <c r="G5" s="14">
        <f t="shared" si="6"/>
        <v>-100</v>
      </c>
      <c r="H5" s="15">
        <f t="shared" si="7"/>
        <v>-150</v>
      </c>
      <c r="I5" s="13">
        <f t="shared" si="8"/>
        <v>20</v>
      </c>
      <c r="J5" s="14">
        <f t="shared" si="1"/>
        <v>100</v>
      </c>
      <c r="K5" s="15">
        <f t="shared" si="2"/>
        <v>150</v>
      </c>
      <c r="L5" s="2">
        <f t="shared" ref="L5:L23" si="12">I5/$B5</f>
        <v>5.5555555555555552E-2</v>
      </c>
      <c r="M5" s="3">
        <f t="shared" si="3"/>
        <v>0.27777777777777779</v>
      </c>
      <c r="N5" s="4">
        <f t="shared" si="4"/>
        <v>0.41666666666666669</v>
      </c>
      <c r="O5" s="13">
        <f>F5^2</f>
        <v>400</v>
      </c>
      <c r="P5" s="14">
        <f t="shared" si="10"/>
        <v>10000</v>
      </c>
      <c r="Q5" s="15">
        <f t="shared" si="11"/>
        <v>22500</v>
      </c>
    </row>
    <row r="6" spans="1:17" x14ac:dyDescent="0.35">
      <c r="A6" t="s">
        <v>15</v>
      </c>
      <c r="B6" s="16">
        <v>221</v>
      </c>
      <c r="C6" s="13">
        <v>380</v>
      </c>
      <c r="D6" s="14">
        <v>260</v>
      </c>
      <c r="E6" s="15">
        <v>210</v>
      </c>
      <c r="F6" s="13">
        <f t="shared" si="5"/>
        <v>159</v>
      </c>
      <c r="G6" s="14">
        <f t="shared" si="6"/>
        <v>39</v>
      </c>
      <c r="H6" s="15">
        <f t="shared" si="7"/>
        <v>-11</v>
      </c>
      <c r="I6" s="13">
        <f t="shared" si="8"/>
        <v>159</v>
      </c>
      <c r="J6" s="14">
        <f t="shared" si="1"/>
        <v>39</v>
      </c>
      <c r="K6" s="15">
        <f t="shared" si="2"/>
        <v>11</v>
      </c>
      <c r="L6" s="2">
        <f t="shared" si="12"/>
        <v>0.71945701357466063</v>
      </c>
      <c r="M6" s="3">
        <f t="shared" si="3"/>
        <v>0.17647058823529413</v>
      </c>
      <c r="N6" s="4">
        <f t="shared" si="4"/>
        <v>4.9773755656108594E-2</v>
      </c>
      <c r="O6" s="13">
        <f t="shared" si="9"/>
        <v>25281</v>
      </c>
      <c r="P6" s="14">
        <f>G6^2</f>
        <v>1521</v>
      </c>
      <c r="Q6" s="15">
        <f t="shared" si="11"/>
        <v>121</v>
      </c>
    </row>
    <row r="7" spans="1:17" x14ac:dyDescent="0.35">
      <c r="A7" t="s">
        <v>16</v>
      </c>
      <c r="B7" s="16">
        <v>351</v>
      </c>
      <c r="C7" s="13">
        <v>380</v>
      </c>
      <c r="D7" s="14">
        <v>260</v>
      </c>
      <c r="E7" s="15">
        <v>210</v>
      </c>
      <c r="F7" s="13">
        <f t="shared" si="5"/>
        <v>29</v>
      </c>
      <c r="G7" s="14">
        <f t="shared" si="6"/>
        <v>-91</v>
      </c>
      <c r="H7" s="15">
        <f t="shared" si="7"/>
        <v>-141</v>
      </c>
      <c r="I7" s="13">
        <f t="shared" si="8"/>
        <v>29</v>
      </c>
      <c r="J7" s="14">
        <f t="shared" si="1"/>
        <v>91</v>
      </c>
      <c r="K7" s="15">
        <f t="shared" si="2"/>
        <v>141</v>
      </c>
      <c r="L7" s="2">
        <f t="shared" si="12"/>
        <v>8.2621082621082614E-2</v>
      </c>
      <c r="M7" s="3">
        <f t="shared" si="3"/>
        <v>0.25925925925925924</v>
      </c>
      <c r="N7" s="4">
        <f t="shared" si="4"/>
        <v>0.40170940170940173</v>
      </c>
      <c r="O7" s="13">
        <f t="shared" si="9"/>
        <v>841</v>
      </c>
      <c r="P7" s="14">
        <f t="shared" si="10"/>
        <v>8281</v>
      </c>
      <c r="Q7" s="15">
        <f t="shared" si="11"/>
        <v>19881</v>
      </c>
    </row>
    <row r="8" spans="1:17" x14ac:dyDescent="0.35">
      <c r="A8" t="s">
        <v>17</v>
      </c>
      <c r="B8" s="16">
        <v>1034</v>
      </c>
      <c r="C8" s="13">
        <v>380</v>
      </c>
      <c r="D8" s="14">
        <v>260</v>
      </c>
      <c r="E8" s="15">
        <v>210</v>
      </c>
      <c r="F8" s="13">
        <f t="shared" si="5"/>
        <v>-654</v>
      </c>
      <c r="G8" s="14">
        <f t="shared" si="6"/>
        <v>-774</v>
      </c>
      <c r="H8" s="15">
        <f t="shared" si="7"/>
        <v>-824</v>
      </c>
      <c r="I8" s="13">
        <f t="shared" si="8"/>
        <v>654</v>
      </c>
      <c r="J8" s="14">
        <f t="shared" si="1"/>
        <v>774</v>
      </c>
      <c r="K8" s="15">
        <f t="shared" si="2"/>
        <v>824</v>
      </c>
      <c r="L8" s="2">
        <f t="shared" si="12"/>
        <v>0.63249516441005804</v>
      </c>
      <c r="M8" s="3">
        <f t="shared" si="3"/>
        <v>0.74854932301740817</v>
      </c>
      <c r="N8" s="4">
        <f t="shared" si="4"/>
        <v>0.79690522243713735</v>
      </c>
      <c r="O8" s="13">
        <f t="shared" si="9"/>
        <v>427716</v>
      </c>
      <c r="P8" s="14">
        <f t="shared" si="10"/>
        <v>599076</v>
      </c>
      <c r="Q8" s="15">
        <f t="shared" si="11"/>
        <v>678976</v>
      </c>
    </row>
    <row r="9" spans="1:17" x14ac:dyDescent="0.35">
      <c r="A9" t="s">
        <v>18</v>
      </c>
      <c r="B9" s="16">
        <v>632</v>
      </c>
      <c r="C9" s="13">
        <v>380</v>
      </c>
      <c r="D9" s="14">
        <v>260</v>
      </c>
      <c r="E9" s="15">
        <v>210</v>
      </c>
      <c r="F9" s="13">
        <f t="shared" si="5"/>
        <v>-252</v>
      </c>
      <c r="G9" s="14">
        <f t="shared" si="6"/>
        <v>-372</v>
      </c>
      <c r="H9" s="15">
        <f t="shared" si="7"/>
        <v>-422</v>
      </c>
      <c r="I9" s="13">
        <f t="shared" si="8"/>
        <v>252</v>
      </c>
      <c r="J9" s="14">
        <f t="shared" si="1"/>
        <v>372</v>
      </c>
      <c r="K9" s="15">
        <f t="shared" si="2"/>
        <v>422</v>
      </c>
      <c r="L9" s="2">
        <f t="shared" si="12"/>
        <v>0.39873417721518989</v>
      </c>
      <c r="M9" s="3">
        <f t="shared" si="3"/>
        <v>0.58860759493670889</v>
      </c>
      <c r="N9" s="4">
        <f t="shared" si="4"/>
        <v>0.66772151898734178</v>
      </c>
      <c r="O9" s="13">
        <f t="shared" si="9"/>
        <v>63504</v>
      </c>
      <c r="P9" s="14">
        <f t="shared" si="10"/>
        <v>138384</v>
      </c>
      <c r="Q9" s="15">
        <f t="shared" si="11"/>
        <v>178084</v>
      </c>
    </row>
    <row r="10" spans="1:17" x14ac:dyDescent="0.35">
      <c r="A10" t="s">
        <v>19</v>
      </c>
      <c r="B10" s="16">
        <v>142</v>
      </c>
      <c r="C10" s="13">
        <v>380</v>
      </c>
      <c r="D10" s="14">
        <v>260</v>
      </c>
      <c r="E10" s="15">
        <v>210</v>
      </c>
      <c r="F10" s="13">
        <f t="shared" si="5"/>
        <v>238</v>
      </c>
      <c r="G10" s="14">
        <f t="shared" si="6"/>
        <v>118</v>
      </c>
      <c r="H10" s="15">
        <f t="shared" si="7"/>
        <v>68</v>
      </c>
      <c r="I10" s="13">
        <f t="shared" si="8"/>
        <v>238</v>
      </c>
      <c r="J10" s="14">
        <f t="shared" si="1"/>
        <v>118</v>
      </c>
      <c r="K10" s="15">
        <f t="shared" si="2"/>
        <v>68</v>
      </c>
      <c r="L10" s="2">
        <f t="shared" si="12"/>
        <v>1.676056338028169</v>
      </c>
      <c r="M10" s="3">
        <f t="shared" si="3"/>
        <v>0.83098591549295775</v>
      </c>
      <c r="N10" s="4">
        <f t="shared" si="4"/>
        <v>0.47887323943661969</v>
      </c>
      <c r="O10" s="13">
        <f t="shared" si="9"/>
        <v>56644</v>
      </c>
      <c r="P10" s="14">
        <f t="shared" si="10"/>
        <v>13924</v>
      </c>
      <c r="Q10" s="15">
        <f t="shared" si="11"/>
        <v>4624</v>
      </c>
    </row>
    <row r="11" spans="1:17" x14ac:dyDescent="0.35">
      <c r="A11" t="s">
        <v>20</v>
      </c>
      <c r="B11" s="16">
        <v>421</v>
      </c>
      <c r="C11" s="13">
        <v>380</v>
      </c>
      <c r="D11" s="14">
        <v>260</v>
      </c>
      <c r="E11" s="15">
        <v>210</v>
      </c>
      <c r="F11" s="13">
        <f t="shared" si="5"/>
        <v>-41</v>
      </c>
      <c r="G11" s="14">
        <f t="shared" si="6"/>
        <v>-161</v>
      </c>
      <c r="H11" s="15">
        <f t="shared" si="7"/>
        <v>-211</v>
      </c>
      <c r="I11" s="13">
        <f t="shared" si="8"/>
        <v>41</v>
      </c>
      <c r="J11" s="14">
        <f t="shared" si="1"/>
        <v>161</v>
      </c>
      <c r="K11" s="15">
        <f t="shared" si="2"/>
        <v>211</v>
      </c>
      <c r="L11" s="2">
        <f t="shared" si="12"/>
        <v>9.7387173396674589E-2</v>
      </c>
      <c r="M11" s="3">
        <f t="shared" si="3"/>
        <v>0.38242280285035629</v>
      </c>
      <c r="N11" s="4">
        <f t="shared" si="4"/>
        <v>0.50118764845605701</v>
      </c>
      <c r="O11" s="13">
        <f t="shared" si="9"/>
        <v>1681</v>
      </c>
      <c r="P11" s="14">
        <f t="shared" si="10"/>
        <v>25921</v>
      </c>
      <c r="Q11" s="15">
        <f t="shared" si="11"/>
        <v>44521</v>
      </c>
    </row>
    <row r="12" spans="1:17" x14ac:dyDescent="0.35">
      <c r="A12" t="s">
        <v>21</v>
      </c>
      <c r="B12" s="16">
        <v>200</v>
      </c>
      <c r="C12" s="13">
        <v>380</v>
      </c>
      <c r="D12" s="14">
        <v>260</v>
      </c>
      <c r="E12" s="15">
        <v>210</v>
      </c>
      <c r="F12" s="13">
        <f t="shared" si="5"/>
        <v>180</v>
      </c>
      <c r="G12" s="14">
        <f t="shared" si="6"/>
        <v>60</v>
      </c>
      <c r="H12" s="15">
        <f t="shared" si="7"/>
        <v>10</v>
      </c>
      <c r="I12" s="13">
        <f t="shared" si="8"/>
        <v>180</v>
      </c>
      <c r="J12" s="14">
        <f t="shared" si="1"/>
        <v>60</v>
      </c>
      <c r="K12" s="15">
        <f t="shared" si="2"/>
        <v>10</v>
      </c>
      <c r="L12" s="2">
        <f t="shared" si="12"/>
        <v>0.9</v>
      </c>
      <c r="M12" s="3">
        <f t="shared" si="3"/>
        <v>0.3</v>
      </c>
      <c r="N12" s="4">
        <f t="shared" si="4"/>
        <v>0.05</v>
      </c>
      <c r="O12" s="13">
        <f t="shared" si="9"/>
        <v>32400</v>
      </c>
      <c r="P12" s="14">
        <f t="shared" si="10"/>
        <v>3600</v>
      </c>
      <c r="Q12" s="15">
        <f t="shared" si="11"/>
        <v>100</v>
      </c>
    </row>
    <row r="13" spans="1:17" x14ac:dyDescent="0.35">
      <c r="A13" t="s">
        <v>22</v>
      </c>
      <c r="B13" s="16">
        <v>405</v>
      </c>
      <c r="C13" s="13">
        <v>380</v>
      </c>
      <c r="D13" s="14">
        <v>260</v>
      </c>
      <c r="E13" s="15">
        <v>210</v>
      </c>
      <c r="F13" s="13">
        <f t="shared" si="5"/>
        <v>-25</v>
      </c>
      <c r="G13" s="14">
        <f t="shared" si="6"/>
        <v>-145</v>
      </c>
      <c r="H13" s="15">
        <f t="shared" si="7"/>
        <v>-195</v>
      </c>
      <c r="I13" s="13">
        <f t="shared" si="8"/>
        <v>25</v>
      </c>
      <c r="J13" s="14">
        <f t="shared" si="1"/>
        <v>145</v>
      </c>
      <c r="K13" s="15">
        <f t="shared" si="2"/>
        <v>195</v>
      </c>
      <c r="L13" s="2">
        <f>I13/$B13</f>
        <v>6.1728395061728392E-2</v>
      </c>
      <c r="M13" s="3">
        <f t="shared" si="3"/>
        <v>0.35802469135802467</v>
      </c>
      <c r="N13" s="4">
        <f t="shared" si="4"/>
        <v>0.48148148148148145</v>
      </c>
      <c r="O13" s="13">
        <f t="shared" si="9"/>
        <v>625</v>
      </c>
      <c r="P13" s="14">
        <f t="shared" si="10"/>
        <v>21025</v>
      </c>
      <c r="Q13" s="15">
        <f t="shared" si="11"/>
        <v>38025</v>
      </c>
    </row>
    <row r="14" spans="1:17" x14ac:dyDescent="0.35">
      <c r="A14" t="s">
        <v>23</v>
      </c>
      <c r="B14" s="16">
        <v>904</v>
      </c>
      <c r="C14" s="13">
        <v>380</v>
      </c>
      <c r="D14" s="14">
        <v>260</v>
      </c>
      <c r="E14" s="15">
        <v>210</v>
      </c>
      <c r="F14" s="13">
        <f t="shared" si="5"/>
        <v>-524</v>
      </c>
      <c r="G14" s="14">
        <f t="shared" si="6"/>
        <v>-644</v>
      </c>
      <c r="H14" s="15">
        <f t="shared" si="7"/>
        <v>-694</v>
      </c>
      <c r="I14" s="13">
        <f t="shared" si="8"/>
        <v>524</v>
      </c>
      <c r="J14" s="14">
        <f t="shared" si="1"/>
        <v>644</v>
      </c>
      <c r="K14" s="15">
        <f t="shared" si="2"/>
        <v>694</v>
      </c>
      <c r="L14" s="2">
        <f t="shared" si="12"/>
        <v>0.57964601769911506</v>
      </c>
      <c r="M14" s="3">
        <f t="shared" si="3"/>
        <v>0.71238938053097345</v>
      </c>
      <c r="N14" s="4">
        <f t="shared" si="4"/>
        <v>0.76769911504424782</v>
      </c>
      <c r="O14" s="13">
        <f t="shared" si="9"/>
        <v>274576</v>
      </c>
      <c r="P14" s="14">
        <f t="shared" si="10"/>
        <v>414736</v>
      </c>
      <c r="Q14" s="15">
        <f t="shared" si="11"/>
        <v>481636</v>
      </c>
    </row>
    <row r="15" spans="1:17" x14ac:dyDescent="0.35">
      <c r="A15" t="s">
        <v>24</v>
      </c>
      <c r="B15" s="16">
        <v>8</v>
      </c>
      <c r="C15" s="13">
        <v>380</v>
      </c>
      <c r="D15" s="14">
        <v>260</v>
      </c>
      <c r="E15" s="15">
        <v>210</v>
      </c>
      <c r="F15" s="13">
        <f t="shared" si="5"/>
        <v>372</v>
      </c>
      <c r="G15" s="14">
        <f t="shared" si="6"/>
        <v>252</v>
      </c>
      <c r="H15" s="15">
        <f t="shared" si="7"/>
        <v>202</v>
      </c>
      <c r="I15" s="13">
        <f t="shared" si="8"/>
        <v>372</v>
      </c>
      <c r="J15" s="14">
        <f t="shared" si="1"/>
        <v>252</v>
      </c>
      <c r="K15" s="15">
        <f t="shared" si="2"/>
        <v>202</v>
      </c>
      <c r="L15" s="2">
        <f>I15/$B15</f>
        <v>46.5</v>
      </c>
      <c r="M15" s="3">
        <f t="shared" si="3"/>
        <v>31.5</v>
      </c>
      <c r="N15" s="4">
        <f t="shared" si="4"/>
        <v>25.25</v>
      </c>
      <c r="O15" s="13">
        <f t="shared" si="9"/>
        <v>138384</v>
      </c>
      <c r="P15" s="14">
        <f t="shared" si="10"/>
        <v>63504</v>
      </c>
      <c r="Q15" s="15">
        <f t="shared" si="11"/>
        <v>40804</v>
      </c>
    </row>
    <row r="16" spans="1:17" x14ac:dyDescent="0.35">
      <c r="A16" t="s">
        <v>25</v>
      </c>
      <c r="B16" s="16">
        <v>52</v>
      </c>
      <c r="C16" s="13">
        <v>380</v>
      </c>
      <c r="D16" s="14">
        <v>260</v>
      </c>
      <c r="E16" s="15">
        <v>210</v>
      </c>
      <c r="F16" s="13">
        <f t="shared" si="5"/>
        <v>328</v>
      </c>
      <c r="G16" s="14">
        <f t="shared" si="6"/>
        <v>208</v>
      </c>
      <c r="H16" s="15">
        <f t="shared" si="7"/>
        <v>158</v>
      </c>
      <c r="I16" s="13">
        <f t="shared" si="8"/>
        <v>328</v>
      </c>
      <c r="J16" s="14">
        <f t="shared" si="1"/>
        <v>208</v>
      </c>
      <c r="K16" s="15">
        <f t="shared" si="2"/>
        <v>158</v>
      </c>
      <c r="L16" s="2">
        <f t="shared" si="12"/>
        <v>6.3076923076923075</v>
      </c>
      <c r="M16" s="3">
        <f t="shared" si="3"/>
        <v>4</v>
      </c>
      <c r="N16" s="4">
        <f t="shared" si="4"/>
        <v>3.0384615384615383</v>
      </c>
      <c r="O16" s="13">
        <f t="shared" si="9"/>
        <v>107584</v>
      </c>
      <c r="P16" s="14">
        <f t="shared" si="10"/>
        <v>43264</v>
      </c>
      <c r="Q16" s="15">
        <f t="shared" si="11"/>
        <v>24964</v>
      </c>
    </row>
    <row r="17" spans="1:17" x14ac:dyDescent="0.35">
      <c r="A17" t="s">
        <v>26</v>
      </c>
      <c r="B17" s="16">
        <v>528</v>
      </c>
      <c r="C17" s="13">
        <v>380</v>
      </c>
      <c r="D17" s="14">
        <v>260</v>
      </c>
      <c r="E17" s="15">
        <v>210</v>
      </c>
      <c r="F17" s="13">
        <f t="shared" si="5"/>
        <v>-148</v>
      </c>
      <c r="G17" s="14">
        <f>D17-$B17</f>
        <v>-268</v>
      </c>
      <c r="H17" s="15">
        <f>E17-$B17</f>
        <v>-318</v>
      </c>
      <c r="I17" s="13">
        <f t="shared" si="8"/>
        <v>148</v>
      </c>
      <c r="J17" s="14">
        <f t="shared" si="1"/>
        <v>268</v>
      </c>
      <c r="K17" s="15">
        <f t="shared" si="2"/>
        <v>318</v>
      </c>
      <c r="L17" s="2">
        <f t="shared" si="12"/>
        <v>0.28030303030303028</v>
      </c>
      <c r="M17" s="3">
        <f t="shared" si="3"/>
        <v>0.50757575757575757</v>
      </c>
      <c r="N17" s="4">
        <f t="shared" si="4"/>
        <v>0.60227272727272729</v>
      </c>
      <c r="O17" s="13">
        <f t="shared" si="9"/>
        <v>21904</v>
      </c>
      <c r="P17" s="14">
        <f t="shared" si="10"/>
        <v>71824</v>
      </c>
      <c r="Q17" s="15">
        <f t="shared" si="11"/>
        <v>101124</v>
      </c>
    </row>
    <row r="18" spans="1:17" x14ac:dyDescent="0.35">
      <c r="A18" t="s">
        <v>27</v>
      </c>
      <c r="B18" s="16">
        <v>60</v>
      </c>
      <c r="C18" s="13">
        <v>380</v>
      </c>
      <c r="D18" s="14">
        <v>260</v>
      </c>
      <c r="E18" s="15">
        <v>210</v>
      </c>
      <c r="F18" s="13">
        <f t="shared" si="5"/>
        <v>320</v>
      </c>
      <c r="G18" s="14">
        <f t="shared" si="6"/>
        <v>200</v>
      </c>
      <c r="H18" s="15">
        <f t="shared" si="7"/>
        <v>150</v>
      </c>
      <c r="I18" s="13">
        <f t="shared" si="8"/>
        <v>320</v>
      </c>
      <c r="J18" s="14">
        <f t="shared" si="1"/>
        <v>200</v>
      </c>
      <c r="K18" s="15">
        <f t="shared" si="2"/>
        <v>150</v>
      </c>
      <c r="L18" s="2">
        <f t="shared" si="12"/>
        <v>5.333333333333333</v>
      </c>
      <c r="M18" s="3">
        <f t="shared" si="3"/>
        <v>3.3333333333333335</v>
      </c>
      <c r="N18" s="4">
        <f t="shared" si="4"/>
        <v>2.5</v>
      </c>
      <c r="O18" s="13">
        <f t="shared" si="9"/>
        <v>102400</v>
      </c>
      <c r="P18" s="14">
        <f t="shared" si="10"/>
        <v>40000</v>
      </c>
      <c r="Q18" s="15">
        <f t="shared" si="11"/>
        <v>22500</v>
      </c>
    </row>
    <row r="19" spans="1:17" x14ac:dyDescent="0.35">
      <c r="A19" t="s">
        <v>28</v>
      </c>
      <c r="B19" s="16">
        <v>97</v>
      </c>
      <c r="C19" s="13">
        <v>380</v>
      </c>
      <c r="D19" s="14">
        <v>260</v>
      </c>
      <c r="E19" s="15">
        <v>210</v>
      </c>
      <c r="F19" s="13">
        <f t="shared" si="5"/>
        <v>283</v>
      </c>
      <c r="G19" s="14">
        <f t="shared" si="6"/>
        <v>163</v>
      </c>
      <c r="H19" s="15">
        <f t="shared" si="7"/>
        <v>113</v>
      </c>
      <c r="I19" s="13">
        <f t="shared" si="8"/>
        <v>283</v>
      </c>
      <c r="J19" s="14">
        <f t="shared" si="1"/>
        <v>163</v>
      </c>
      <c r="K19" s="15">
        <f t="shared" si="2"/>
        <v>113</v>
      </c>
      <c r="L19" s="2">
        <f t="shared" si="12"/>
        <v>2.9175257731958761</v>
      </c>
      <c r="M19" s="3">
        <f t="shared" si="3"/>
        <v>1.6804123711340206</v>
      </c>
      <c r="N19" s="4">
        <f t="shared" si="4"/>
        <v>1.1649484536082475</v>
      </c>
      <c r="O19" s="13">
        <f t="shared" si="9"/>
        <v>80089</v>
      </c>
      <c r="P19" s="14">
        <f t="shared" si="10"/>
        <v>26569</v>
      </c>
      <c r="Q19" s="15">
        <f t="shared" si="11"/>
        <v>12769</v>
      </c>
    </row>
    <row r="20" spans="1:17" x14ac:dyDescent="0.35">
      <c r="A20" t="s">
        <v>29</v>
      </c>
      <c r="B20" s="16">
        <v>1482</v>
      </c>
      <c r="C20" s="13">
        <v>380</v>
      </c>
      <c r="D20" s="14">
        <v>260</v>
      </c>
      <c r="E20" s="15">
        <v>210</v>
      </c>
      <c r="F20" s="13">
        <f>C20-$B20</f>
        <v>-1102</v>
      </c>
      <c r="G20" s="14">
        <f t="shared" si="6"/>
        <v>-1222</v>
      </c>
      <c r="H20" s="15">
        <f t="shared" si="7"/>
        <v>-1272</v>
      </c>
      <c r="I20" s="13">
        <f t="shared" si="8"/>
        <v>1102</v>
      </c>
      <c r="J20" s="14">
        <f t="shared" si="1"/>
        <v>1222</v>
      </c>
      <c r="K20" s="15">
        <f t="shared" si="2"/>
        <v>1272</v>
      </c>
      <c r="L20" s="2">
        <f t="shared" si="12"/>
        <v>0.74358974358974361</v>
      </c>
      <c r="M20" s="3">
        <f t="shared" si="3"/>
        <v>0.82456140350877194</v>
      </c>
      <c r="N20" s="4">
        <f t="shared" si="4"/>
        <v>0.8582995951417004</v>
      </c>
      <c r="O20" s="13">
        <f t="shared" si="9"/>
        <v>1214404</v>
      </c>
      <c r="P20" s="14">
        <f t="shared" si="10"/>
        <v>1493284</v>
      </c>
      <c r="Q20" s="15">
        <f t="shared" si="11"/>
        <v>1617984</v>
      </c>
    </row>
    <row r="21" spans="1:17" x14ac:dyDescent="0.35">
      <c r="A21" t="s">
        <v>30</v>
      </c>
      <c r="B21" s="16">
        <v>70</v>
      </c>
      <c r="C21" s="13">
        <v>380</v>
      </c>
      <c r="D21" s="14">
        <v>260</v>
      </c>
      <c r="E21" s="15">
        <v>210</v>
      </c>
      <c r="F21" s="13">
        <f t="shared" si="5"/>
        <v>310</v>
      </c>
      <c r="G21" s="14">
        <f>D21-$B21</f>
        <v>190</v>
      </c>
      <c r="H21" s="15">
        <f t="shared" si="7"/>
        <v>140</v>
      </c>
      <c r="I21" s="13">
        <f t="shared" si="8"/>
        <v>310</v>
      </c>
      <c r="J21" s="14">
        <f t="shared" si="1"/>
        <v>190</v>
      </c>
      <c r="K21" s="15">
        <f t="shared" si="2"/>
        <v>140</v>
      </c>
      <c r="L21" s="2">
        <f t="shared" si="12"/>
        <v>4.4285714285714288</v>
      </c>
      <c r="M21" s="3">
        <f t="shared" si="3"/>
        <v>2.7142857142857144</v>
      </c>
      <c r="N21" s="4">
        <f t="shared" si="4"/>
        <v>2</v>
      </c>
      <c r="O21" s="13">
        <f t="shared" si="9"/>
        <v>96100</v>
      </c>
      <c r="P21" s="14">
        <f t="shared" si="10"/>
        <v>36100</v>
      </c>
      <c r="Q21" s="15">
        <f t="shared" si="11"/>
        <v>19600</v>
      </c>
    </row>
    <row r="22" spans="1:17" x14ac:dyDescent="0.35">
      <c r="A22" t="s">
        <v>31</v>
      </c>
      <c r="B22" s="16">
        <v>233</v>
      </c>
      <c r="C22" s="13">
        <v>380</v>
      </c>
      <c r="D22" s="14">
        <v>260</v>
      </c>
      <c r="E22" s="15">
        <v>210</v>
      </c>
      <c r="F22" s="13">
        <f t="shared" si="5"/>
        <v>147</v>
      </c>
      <c r="G22" s="14">
        <f t="shared" si="6"/>
        <v>27</v>
      </c>
      <c r="H22" s="15">
        <f>E22-$B22</f>
        <v>-23</v>
      </c>
      <c r="I22" s="13">
        <f t="shared" si="8"/>
        <v>147</v>
      </c>
      <c r="J22" s="14">
        <f t="shared" si="1"/>
        <v>27</v>
      </c>
      <c r="K22" s="15">
        <f t="shared" si="2"/>
        <v>23</v>
      </c>
      <c r="L22" s="2">
        <f t="shared" si="12"/>
        <v>0.63090128755364805</v>
      </c>
      <c r="M22" s="3">
        <f>J22/$B22</f>
        <v>0.11587982832618025</v>
      </c>
      <c r="N22" s="4">
        <f t="shared" si="4"/>
        <v>9.8712446351931327E-2</v>
      </c>
      <c r="O22" s="13">
        <f t="shared" si="9"/>
        <v>21609</v>
      </c>
      <c r="P22" s="14">
        <f t="shared" si="10"/>
        <v>729</v>
      </c>
      <c r="Q22" s="15">
        <f t="shared" si="11"/>
        <v>529</v>
      </c>
    </row>
    <row r="23" spans="1:17" x14ac:dyDescent="0.35">
      <c r="A23" t="s">
        <v>32</v>
      </c>
      <c r="B23" s="8">
        <v>395</v>
      </c>
      <c r="C23" s="9">
        <v>380</v>
      </c>
      <c r="D23" s="10">
        <v>260</v>
      </c>
      <c r="E23" s="11">
        <v>210</v>
      </c>
      <c r="F23" s="9">
        <f t="shared" si="5"/>
        <v>-15</v>
      </c>
      <c r="G23" s="10">
        <f t="shared" si="6"/>
        <v>-135</v>
      </c>
      <c r="H23" s="11">
        <f>E23-$B23</f>
        <v>-185</v>
      </c>
      <c r="I23" s="9">
        <f t="shared" si="8"/>
        <v>15</v>
      </c>
      <c r="J23" s="10">
        <f t="shared" si="1"/>
        <v>135</v>
      </c>
      <c r="K23" s="11">
        <f t="shared" si="2"/>
        <v>185</v>
      </c>
      <c r="L23" s="5">
        <f t="shared" si="12"/>
        <v>3.7974683544303799E-2</v>
      </c>
      <c r="M23" s="6">
        <f t="shared" si="3"/>
        <v>0.34177215189873417</v>
      </c>
      <c r="N23" s="7">
        <f t="shared" si="4"/>
        <v>0.46835443037974683</v>
      </c>
      <c r="O23" s="9">
        <f t="shared" si="9"/>
        <v>225</v>
      </c>
      <c r="P23" s="10">
        <f t="shared" si="10"/>
        <v>18225</v>
      </c>
      <c r="Q23" s="11">
        <f t="shared" si="11"/>
        <v>34225</v>
      </c>
    </row>
    <row r="24" spans="1:17" x14ac:dyDescent="0.35">
      <c r="F24" s="14"/>
      <c r="G24" s="14"/>
      <c r="H24" s="15"/>
      <c r="I24" s="14"/>
      <c r="J24" s="14"/>
      <c r="K24" s="15"/>
      <c r="L24" s="3"/>
      <c r="M24" s="3"/>
      <c r="N24" s="4"/>
      <c r="O24" s="14"/>
      <c r="P24" s="14"/>
      <c r="Q24" s="14"/>
    </row>
    <row r="25" spans="1:17" s="14" customFormat="1" x14ac:dyDescent="0.35">
      <c r="E25" s="14" t="s">
        <v>34</v>
      </c>
      <c r="F25" s="17">
        <f t="shared" ref="F25:K25" si="13">AVERAGE(F3:F23)</f>
        <v>-1.8571428571428572</v>
      </c>
      <c r="G25" s="17">
        <f t="shared" si="13"/>
        <v>-121.85714285714286</v>
      </c>
      <c r="H25" s="17">
        <f t="shared" si="13"/>
        <v>-171.85714285714286</v>
      </c>
      <c r="I25" s="17">
        <f t="shared" si="13"/>
        <v>261.09523809523807</v>
      </c>
      <c r="J25" s="17">
        <f>AVERAGE(J3:J23)</f>
        <v>250.71428571428572</v>
      </c>
      <c r="K25" s="17">
        <f t="shared" si="13"/>
        <v>255.76190476190476</v>
      </c>
      <c r="L25" s="19">
        <f>AVERAGE(L3:L23)</f>
        <v>3.5292823626247114</v>
      </c>
      <c r="M25" s="19">
        <f>AVERAGE(M3:M23)</f>
        <v>2.3907305574033928</v>
      </c>
      <c r="N25" s="19">
        <f>AVERAGE(N3:N23)</f>
        <v>1.9524566526283196</v>
      </c>
      <c r="O25" s="17">
        <f>SQRT(AVERAGE(O3:O23))</f>
        <v>360.31355392610078</v>
      </c>
      <c r="P25" s="17">
        <f>SQRT(AVERAGE(P3:P23))</f>
        <v>380.35716297786666</v>
      </c>
      <c r="Q25" s="17">
        <f>SQRT(AVERAGE(Q3:Q23))</f>
        <v>399.19579871823015</v>
      </c>
    </row>
    <row r="26" spans="1:17" x14ac:dyDescent="0.35">
      <c r="E26" s="14" t="s">
        <v>35</v>
      </c>
      <c r="F26" s="18">
        <f>F25/AVERAGE($B$3:$B$23)</f>
        <v>-4.8634493078937528E-3</v>
      </c>
      <c r="G26" s="18">
        <f t="shared" ref="G26:Q26" si="14">G25/AVERAGE($B$3:$B$23)</f>
        <v>-0.31911709689487472</v>
      </c>
      <c r="H26" s="18">
        <f t="shared" si="14"/>
        <v>-0.45005611672278345</v>
      </c>
      <c r="I26" s="18">
        <f t="shared" si="14"/>
        <v>0.68375109115849853</v>
      </c>
      <c r="J26" s="18">
        <f>J25/AVERAGE($B$3:$B$23)</f>
        <v>0.65656565656565657</v>
      </c>
      <c r="K26" s="18">
        <f t="shared" si="14"/>
        <v>0.66978426237685496</v>
      </c>
      <c r="L26" s="18"/>
      <c r="M26" s="18"/>
      <c r="N26" s="18"/>
      <c r="O26" s="18">
        <f>O25/AVERAGE($B$3:$B$23)</f>
        <v>0.94358207163587937</v>
      </c>
      <c r="P26" s="18">
        <f t="shared" si="14"/>
        <v>0.99607188209691988</v>
      </c>
      <c r="Q26" s="18">
        <f t="shared" si="14"/>
        <v>1.0454061320716839</v>
      </c>
    </row>
    <row r="27" spans="1:17" x14ac:dyDescent="0.35">
      <c r="F27" s="1"/>
      <c r="G27" s="1" t="s">
        <v>3</v>
      </c>
      <c r="H27" s="1"/>
      <c r="I27" s="1"/>
      <c r="J27" s="1" t="s">
        <v>4</v>
      </c>
      <c r="K27" s="1"/>
      <c r="L27" s="1"/>
      <c r="M27" s="1" t="s">
        <v>33</v>
      </c>
      <c r="N27" s="1"/>
      <c r="O27" s="1"/>
      <c r="P27" s="1" t="s">
        <v>2</v>
      </c>
      <c r="Q27" s="1"/>
    </row>
    <row r="29" spans="1:17" x14ac:dyDescent="0.35">
      <c r="I29" s="20"/>
      <c r="J29" s="20"/>
      <c r="K29" s="20"/>
    </row>
  </sheetData>
  <mergeCells count="6">
    <mergeCell ref="O1:Q1"/>
    <mergeCell ref="B1:B2"/>
    <mergeCell ref="C1:E1"/>
    <mergeCell ref="F1:H1"/>
    <mergeCell ref="I1:K1"/>
    <mergeCell ref="L1:N1"/>
  </mergeCells>
  <conditionalFormatting sqref="F3:H24">
    <cfRule type="colorScale" priority="6">
      <colorScale>
        <cfvo type="min"/>
        <cfvo type="num" val="0"/>
        <cfvo type="max"/>
        <color rgb="FF5A8AC6"/>
        <color rgb="FFFCFCFF"/>
        <color rgb="FFF8696B"/>
      </colorScale>
    </cfRule>
  </conditionalFormatting>
  <conditionalFormatting sqref="F25:H25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:K24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25:K25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3:N24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25:N25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3:Q24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25:Q25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Metrics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2025-04-28T14:59:32Z</dcterms:modified>
</cp:coreProperties>
</file>